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祁门县2025年一般公共预算调整方案（附表1）" sheetId="3" r:id="rId1"/>
    <sheet name="2025年政府基金预算调整（附表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<sst xmlns="http://schemas.openxmlformats.org/spreadsheetml/2006/main" count="126" uniqueCount="117">
  <si>
    <t>附件1:</t>
  </si>
  <si>
    <t>祁门县2025年一般公共预算调整方案（草案）</t>
  </si>
  <si>
    <t>单位：万元</t>
  </si>
  <si>
    <t>收  入  项  目</t>
  </si>
  <si>
    <t>2025年预算数</t>
  </si>
  <si>
    <t>调整变动数</t>
  </si>
  <si>
    <t>调整后预算数</t>
  </si>
  <si>
    <t>支  出  项  目</t>
  </si>
  <si>
    <t>一、税收收入</t>
  </si>
  <si>
    <t>一般公共服务支出</t>
  </si>
  <si>
    <t>增值税</t>
  </si>
  <si>
    <t>国防支出</t>
  </si>
  <si>
    <t>企业所得税</t>
  </si>
  <si>
    <t>公共安全支出</t>
  </si>
  <si>
    <t>个人所得税</t>
  </si>
  <si>
    <t>教育支出</t>
  </si>
  <si>
    <t>资源税</t>
  </si>
  <si>
    <t>科学技术支出</t>
  </si>
  <si>
    <t>城市维护建设税</t>
  </si>
  <si>
    <t>文化旅游体育与传媒支出</t>
  </si>
  <si>
    <t>房产税</t>
  </si>
  <si>
    <t>社会保障和就业支出</t>
  </si>
  <si>
    <t>印花税</t>
  </si>
  <si>
    <t>卫生与健康支出</t>
  </si>
  <si>
    <t>城镇土地使用税</t>
  </si>
  <si>
    <t>节能环保支出</t>
  </si>
  <si>
    <t>土地增值税</t>
  </si>
  <si>
    <t>城乡社区支出</t>
  </si>
  <si>
    <t>车船税</t>
  </si>
  <si>
    <t>农林水支出</t>
  </si>
  <si>
    <t>耕地占用税</t>
  </si>
  <si>
    <t>交通运输支出</t>
  </si>
  <si>
    <t>契税</t>
  </si>
  <si>
    <t>资源勘探信息等支出</t>
  </si>
  <si>
    <t>烟叶税</t>
  </si>
  <si>
    <t>商业服务业等支出</t>
  </si>
  <si>
    <t>环保税</t>
  </si>
  <si>
    <t>金融支出</t>
  </si>
  <si>
    <t>其他税收收入</t>
  </si>
  <si>
    <t>援助其他地区支出</t>
  </si>
  <si>
    <t>自然资源海洋气象等支出</t>
  </si>
  <si>
    <t>二、非税收入</t>
  </si>
  <si>
    <t>住房保障支出</t>
  </si>
  <si>
    <t>专项收入</t>
  </si>
  <si>
    <t>粮油物资储备支出</t>
  </si>
  <si>
    <t>行政事业性收费收入</t>
  </si>
  <si>
    <t>灾害防治及应急管理支出</t>
  </si>
  <si>
    <t>罚没收入</t>
  </si>
  <si>
    <t>预备费</t>
  </si>
  <si>
    <t>国有资源（资产）有偿使用收入</t>
  </si>
  <si>
    <t>其他支出</t>
  </si>
  <si>
    <t>捐赠收入</t>
  </si>
  <si>
    <t>债务付息支出</t>
  </si>
  <si>
    <t>政府住房基金收入</t>
  </si>
  <si>
    <t>债务发行费用支出</t>
  </si>
  <si>
    <t>其他收入</t>
  </si>
  <si>
    <t>预算收入</t>
  </si>
  <si>
    <t>预算支出</t>
  </si>
  <si>
    <t xml:space="preserve">  上级补助收入</t>
  </si>
  <si>
    <t xml:space="preserve">  调出资金</t>
  </si>
  <si>
    <t xml:space="preserve">  调入资金</t>
  </si>
  <si>
    <t xml:space="preserve">  年终结余</t>
  </si>
  <si>
    <t xml:space="preserve">  动用预算稳定调节基金</t>
  </si>
  <si>
    <t xml:space="preserve">  安排预算稳定调节基金</t>
  </si>
  <si>
    <t xml:space="preserve">  上年结余</t>
  </si>
  <si>
    <t xml:space="preserve">  地方政府一般债务还本支出</t>
  </si>
  <si>
    <t xml:space="preserve">  地方政府一般债务转贷收入</t>
  </si>
  <si>
    <t xml:space="preserve">  上解上级支出</t>
  </si>
  <si>
    <t>预算总收入</t>
  </si>
  <si>
    <t>预算总支出</t>
  </si>
  <si>
    <t>附件2:</t>
  </si>
  <si>
    <t>祁门县2025年政府性基金预算调整方案（草案）</t>
  </si>
  <si>
    <r>
      <rPr>
        <sz val="10"/>
        <rFont val="宋体"/>
        <charset val="134"/>
      </rPr>
      <t>单位</t>
    </r>
    <r>
      <rPr>
        <sz val="10"/>
        <rFont val="Helv"/>
        <charset val="134"/>
      </rPr>
      <t>:</t>
    </r>
    <r>
      <rPr>
        <sz val="10"/>
        <rFont val="宋体"/>
        <charset val="134"/>
      </rPr>
      <t>万元</t>
    </r>
  </si>
  <si>
    <t>收  入  科  目</t>
  </si>
  <si>
    <t>支  出  科  目</t>
  </si>
  <si>
    <t>1、国有土地使用权出让金收入</t>
  </si>
  <si>
    <t>1、文化旅游体育与传媒支出</t>
  </si>
  <si>
    <t>2、国有土地收益基金收入</t>
  </si>
  <si>
    <t xml:space="preserve">   国家电影事业发展专项资金安排的支出</t>
  </si>
  <si>
    <t>3、农业土地开发资金收入</t>
  </si>
  <si>
    <t xml:space="preserve">      旅游发展基金</t>
  </si>
  <si>
    <t xml:space="preserve">4、城市基础设施配套费收入 </t>
  </si>
  <si>
    <t>2、社会保障和就业支出</t>
  </si>
  <si>
    <t>5、污水处理费收入</t>
  </si>
  <si>
    <t xml:space="preserve">    超长期特别国债安排的支出</t>
  </si>
  <si>
    <t>6、其他政府性基金收入</t>
  </si>
  <si>
    <t>3、城乡社区支出</t>
  </si>
  <si>
    <t>7、专项债务对应项目专项收入</t>
  </si>
  <si>
    <t xml:space="preserve">      国有土地使用权出让收入安排的支出</t>
  </si>
  <si>
    <t>收入合计</t>
  </si>
  <si>
    <t xml:space="preserve">      国有土地收益基金支出</t>
  </si>
  <si>
    <t xml:space="preserve">      农业土地开发资金支出</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</si>
  <si>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</si>
  <si>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</si>
  <si>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</si>
  <si>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</si>
  <si>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超长期特别国债安排的支出</t>
  </si>
  <si>
    <t>4、农林水支出</t>
  </si>
  <si>
    <t xml:space="preserve">      大中型水库移民后期扶持基金支出</t>
  </si>
  <si>
    <t>5、其他支出</t>
  </si>
  <si>
    <t xml:space="preserve">    其他政府性基金及对应专项债务收入安排的支出</t>
  </si>
  <si>
    <t xml:space="preserve">    彩票公益金安排的支出</t>
  </si>
  <si>
    <t>6、专项债务付息支出</t>
  </si>
  <si>
    <t>转移性收入</t>
  </si>
  <si>
    <t>7、专项债务发行费支出</t>
  </si>
  <si>
    <t xml:space="preserve">  政府性基金转移收入</t>
  </si>
  <si>
    <t>8、抗疫特别国债安排的支出</t>
  </si>
  <si>
    <t xml:space="preserve">    政府性基金补助收入</t>
  </si>
  <si>
    <t>支出合计</t>
  </si>
  <si>
    <t xml:space="preserve">    政府性基金上解收入</t>
  </si>
  <si>
    <t>专项债务还本支出</t>
  </si>
  <si>
    <t xml:space="preserve">  上年结余收入</t>
  </si>
  <si>
    <t>上解支出</t>
  </si>
  <si>
    <t xml:space="preserve">  专项债务转贷收入</t>
  </si>
  <si>
    <t>年终结余</t>
  </si>
  <si>
    <t>政府性基金预算收入总计</t>
  </si>
  <si>
    <t>政府性基金预算支出总计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</si>
</sst>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
    <numFmt numFmtId="179" formatCode="0_ "/>
  </numFmts>
  <fonts count="35">
    <font>
      <sz val="12"/>
      <name val="宋体"/>
      <charset val="134"/>
    </font>
    <font>
      <b/>
      <sz val="10"/>
      <name val="Helv"/>
      <charset val="134"/>
    </font>
    <font>
      <sz val="10"/>
      <name val="Helv"/>
      <charset val="134"/>
    </font>
    <font>
      <sz val="10"/>
      <name val="黑体"/>
      <charset val="134"/>
    </font>
    <font>
      <sz val="16"/>
      <name val="方正小标宋简体"/>
      <charset val="134"/>
    </font>
    <font>
      <sz val="10"/>
      <name val="宋体"/>
      <charset val="134"/>
    </font>
    <font>
      <sz val="10"/>
      <name val="仿宋_GB2312"/>
      <charset val="134"/>
    </font>
    <font>
      <b/>
      <sz val="10"/>
      <name val="仿宋_GB2312"/>
      <charset val="134"/>
    </font>
    <font>
      <sz val="8"/>
      <name val="宋体"/>
      <charset val="134"/>
    </font>
    <font>
      <sz val="8"/>
      <name val="Times New Roman"/>
      <charset val="134"/>
    </font>
    <font>
      <sz val="2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7"/>
      <name val="Small Fonts"/>
      <charset val="134"/>
    </font>
    <font>
      <sz val="9"/>
      <name val="宋体"/>
      <charset val="134"/>
    </font>
    <font>
      <sz val="10"/>
      <name val="MS Sans Serif"/>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 fillId="0" borderId="0"/>
    <xf numFmtId="9" fontId="0" fillId="0" borderId="0" applyFont="0" applyFill="0" applyBorder="0" applyAlignment="0" applyProtection="0">
      <alignment vertical="center"/>
    </xf>
    <xf numFmtId="41" fontId="0" fillId="0" borderId="0" applyFont="0" applyFill="0" applyBorder="0" applyAlignment="0" applyProtection="0"/>
    <xf numFmtId="0" fontId="31" fillId="0" borderId="0"/>
    <xf numFmtId="0" fontId="0" fillId="0" borderId="0">
      <alignment vertical="center"/>
    </xf>
    <xf numFmtId="0" fontId="0" fillId="0" borderId="0"/>
    <xf numFmtId="37" fontId="32" fillId="0" borderId="0"/>
    <xf numFmtId="0" fontId="0" fillId="0" borderId="0">
      <alignment vertical="center"/>
    </xf>
    <xf numFmtId="0" fontId="33" fillId="0" borderId="0"/>
    <xf numFmtId="0" fontId="34" fillId="0" borderId="0"/>
    <xf numFmtId="0" fontId="5" fillId="0" borderId="0"/>
    <xf numFmtId="0" fontId="0" fillId="0" borderId="0"/>
    <xf numFmtId="0" fontId="0" fillId="0" borderId="0"/>
    <xf numFmtId="0" fontId="34" fillId="0" borderId="0"/>
    <xf numFmtId="4" fontId="34" fillId="0" borderId="0" applyFont="0" applyFill="0" applyBorder="0" applyAlignment="0" applyProtection="0"/>
    <xf numFmtId="0" fontId="0" fillId="0" borderId="0" applyFont="0" applyFill="0" applyBorder="0" applyAlignment="0" applyProtection="0"/>
    <xf numFmtId="0" fontId="0" fillId="0" borderId="0" applyFont="0" applyFill="0" applyBorder="0" applyAlignment="0" applyProtection="0"/>
    <xf numFmtId="0" fontId="2" fillId="0" borderId="0"/>
  </cellStyleXfs>
  <cellXfs count="66">
    <xf numFmtId="0" fontId="0" fillId="0" borderId="0" xfId="0"/>
    <xf numFmtId="0" fontId="1" fillId="0" borderId="0" xfId="49" applyFont="1"/>
    <xf numFmtId="0" fontId="2" fillId="0" borderId="0" xfId="49" applyFont="1" applyAlignment="1">
      <alignment vertical="center"/>
    </xf>
    <xf numFmtId="0" fontId="2" fillId="0" borderId="0" xfId="49" applyFont="1"/>
    <xf numFmtId="0" fontId="2" fillId="0" borderId="0" xfId="49" applyFont="1" applyAlignment="1">
      <alignment horizontal="center"/>
    </xf>
    <xf numFmtId="176" fontId="2" fillId="0" borderId="0" xfId="49" applyNumberFormat="1" applyFont="1" applyAlignment="1">
      <alignment horizontal="center"/>
    </xf>
    <xf numFmtId="0" fontId="3" fillId="0" borderId="0" xfId="49" applyFont="1"/>
    <xf numFmtId="0" fontId="4" fillId="0" borderId="0" xfId="0" applyNumberFormat="1" applyFont="1" applyAlignment="1" applyProtection="1">
      <alignment horizontal="center" vertical="center"/>
      <protection locked="0"/>
    </xf>
    <xf numFmtId="0" fontId="0" fillId="0" borderId="0" xfId="49" applyFont="1" applyAlignment="1">
      <alignment vertical="center"/>
    </xf>
    <xf numFmtId="176" fontId="0" fillId="0" borderId="0" xfId="49" applyNumberFormat="1" applyFont="1" applyAlignment="1">
      <alignment horizontal="center" vertical="center"/>
    </xf>
    <xf numFmtId="0" fontId="5" fillId="0" borderId="0" xfId="49" applyFont="1" applyAlignment="1">
      <alignment horizontal="center"/>
    </xf>
    <xf numFmtId="0" fontId="3" fillId="0" borderId="1" xfId="49" applyFont="1" applyBorder="1" applyAlignment="1">
      <alignment horizontal="center" vertical="center"/>
    </xf>
    <xf numFmtId="176" fontId="3" fillId="0" borderId="1" xfId="49" applyNumberFormat="1" applyFont="1" applyBorder="1" applyAlignment="1">
      <alignment horizontal="center" vertical="center"/>
    </xf>
    <xf numFmtId="1" fontId="6" fillId="0" borderId="1" xfId="52" applyNumberFormat="1" applyFont="1" applyBorder="1" applyAlignment="1">
      <alignment horizontal="left" vertical="center"/>
    </xf>
    <xf numFmtId="177" fontId="6" fillId="0" borderId="1" xfId="49" applyNumberFormat="1" applyFont="1" applyFill="1" applyBorder="1" applyAlignment="1" applyProtection="1">
      <alignment horizontal="center" vertical="center"/>
    </xf>
    <xf numFmtId="0" fontId="7" fillId="0" borderId="1" xfId="49" applyFont="1" applyBorder="1" applyAlignment="1">
      <alignment vertical="center"/>
    </xf>
    <xf numFmtId="177" fontId="7" fillId="0" borderId="1" xfId="49" applyNumberFormat="1" applyFont="1" applyBorder="1" applyAlignment="1">
      <alignment horizontal="center" vertical="center"/>
    </xf>
    <xf numFmtId="1" fontId="6" fillId="0" borderId="1" xfId="53" applyNumberFormat="1" applyFont="1" applyBorder="1" applyAlignment="1">
      <alignment horizontal="left" vertical="center"/>
    </xf>
    <xf numFmtId="0" fontId="6" fillId="0" borderId="1" xfId="49" applyFont="1" applyBorder="1" applyAlignment="1">
      <alignment vertical="center"/>
    </xf>
    <xf numFmtId="177" fontId="6" fillId="0" borderId="1" xfId="49" applyNumberFormat="1" applyFont="1" applyBorder="1" applyAlignment="1">
      <alignment horizontal="center" vertical="center"/>
    </xf>
    <xf numFmtId="178" fontId="7" fillId="0" borderId="1" xfId="49" applyNumberFormat="1" applyFont="1" applyFill="1" applyBorder="1" applyAlignment="1" applyProtection="1">
      <alignment horizontal="left" vertical="center" wrapText="1"/>
    </xf>
    <xf numFmtId="177" fontId="7" fillId="0" borderId="1" xfId="49" applyNumberFormat="1" applyFont="1" applyFill="1" applyBorder="1" applyAlignment="1" applyProtection="1">
      <alignment horizontal="center" vertical="center"/>
    </xf>
    <xf numFmtId="178" fontId="6" fillId="0" borderId="1" xfId="49" applyNumberFormat="1" applyFont="1" applyFill="1" applyBorder="1" applyAlignment="1" applyProtection="1">
      <alignment horizontal="left" vertical="center" wrapText="1"/>
    </xf>
    <xf numFmtId="0" fontId="7" fillId="0" borderId="1" xfId="49" applyFont="1" applyBorder="1" applyAlignment="1">
      <alignment horizontal="center" vertical="center"/>
    </xf>
    <xf numFmtId="179" fontId="6" fillId="0" borderId="1" xfId="49" applyNumberFormat="1" applyFont="1" applyBorder="1" applyAlignment="1" applyProtection="1">
      <alignment vertical="center"/>
      <protection locked="0"/>
    </xf>
    <xf numFmtId="177"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6" fillId="0" borderId="1" xfId="0" applyFont="1" applyFill="1" applyBorder="1" applyAlignment="1">
      <alignment vertical="center"/>
    </xf>
    <xf numFmtId="177" fontId="6" fillId="0" borderId="1" xfId="0" applyNumberFormat="1" applyFont="1" applyFill="1" applyBorder="1" applyAlignment="1">
      <alignment horizontal="center" vertical="center"/>
    </xf>
    <xf numFmtId="0" fontId="5" fillId="0" borderId="0" xfId="49" applyFont="1" applyBorder="1" applyAlignment="1">
      <alignment horizontal="left"/>
    </xf>
    <xf numFmtId="0" fontId="2" fillId="0" borderId="0" xfId="49" applyFont="1" applyBorder="1" applyAlignment="1">
      <alignment horizontal="center"/>
    </xf>
    <xf numFmtId="0" fontId="2" fillId="0" borderId="0" xfId="49" applyFont="1" applyBorder="1" applyAlignment="1">
      <alignment horizontal="left"/>
    </xf>
    <xf numFmtId="0" fontId="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8" fillId="0" borderId="0" xfId="0" applyFont="1" applyBorder="1" applyAlignment="1">
      <alignment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6" fillId="0" borderId="1" xfId="0" applyFont="1" applyBorder="1" applyAlignment="1">
      <alignment vertical="center"/>
    </xf>
    <xf numFmtId="177" fontId="6" fillId="0" borderId="0" xfId="0" applyNumberFormat="1" applyFont="1" applyAlignment="1">
      <alignment horizontal="center" vertical="center"/>
    </xf>
    <xf numFmtId="177" fontId="6" fillId="0" borderId="1" xfId="0" applyNumberFormat="1" applyFont="1" applyBorder="1" applyAlignment="1">
      <alignment horizontal="center" vertical="center"/>
    </xf>
    <xf numFmtId="0" fontId="6" fillId="2" borderId="1" xfId="0" applyFont="1" applyFill="1" applyBorder="1" applyAlignment="1">
      <alignment vertical="center"/>
    </xf>
    <xf numFmtId="177" fontId="6"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0" fontId="6" fillId="0" borderId="0" xfId="0" applyFont="1" applyAlignment="1">
      <alignment vertical="center"/>
    </xf>
    <xf numFmtId="0" fontId="7" fillId="2" borderId="1" xfId="0" applyFont="1" applyFill="1" applyBorder="1" applyAlignment="1">
      <alignment horizontal="center" vertical="center"/>
    </xf>
    <xf numFmtId="177" fontId="7" fillId="2" borderId="1" xfId="0" applyNumberFormat="1" applyFont="1" applyFill="1" applyBorder="1" applyAlignment="1" applyProtection="1">
      <alignment horizontal="center" vertical="center"/>
      <protection locked="0"/>
    </xf>
    <xf numFmtId="177" fontId="7"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6" fillId="0" borderId="2" xfId="0" applyFont="1" applyBorder="1" applyAlignment="1">
      <alignment vertical="center"/>
    </xf>
    <xf numFmtId="177" fontId="6" fillId="2" borderId="1" xfId="0" applyNumberFormat="1" applyFont="1" applyFill="1" applyBorder="1" applyAlignment="1" applyProtection="1">
      <alignment horizontal="center" vertical="center"/>
      <protection locked="0"/>
    </xf>
    <xf numFmtId="1" fontId="6" fillId="0" borderId="1" xfId="0" applyNumberFormat="1" applyFont="1" applyFill="1" applyBorder="1" applyAlignment="1" applyProtection="1">
      <alignment horizontal="left" vertical="center"/>
      <protection locked="0"/>
    </xf>
    <xf numFmtId="1" fontId="6" fillId="2" borderId="1" xfId="0" applyNumberFormat="1" applyFont="1" applyFill="1" applyBorder="1" applyAlignment="1" applyProtection="1">
      <alignment vertical="center"/>
      <protection locked="0"/>
    </xf>
    <xf numFmtId="1" fontId="6" fillId="0" borderId="1" xfId="0" applyNumberFormat="1" applyFont="1" applyFill="1" applyBorder="1" applyAlignment="1" applyProtection="1">
      <alignment vertical="center"/>
      <protection locked="0"/>
    </xf>
    <xf numFmtId="177" fontId="6"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177" fontId="0" fillId="0" borderId="0" xfId="0" applyNumberFormat="1" applyAlignment="1">
      <alignment horizontal="center" vertical="center"/>
    </xf>
    <xf numFmtId="0" fontId="10" fillId="0" borderId="0" xfId="0" applyFont="1" applyAlignment="1">
      <alignment horizont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表八" xfId="49"/>
    <cellStyle name="百分比 2" xfId="50"/>
    <cellStyle name="千分位[0]_laroux" xfId="51"/>
    <cellStyle name="常规_市直草表" xfId="52"/>
    <cellStyle name="常规_2006年市级收支预算（市长办公会议）" xfId="53"/>
    <cellStyle name="常规 3 2" xfId="54"/>
    <cellStyle name="no dec" xfId="55"/>
    <cellStyle name="常规 2 2" xfId="56"/>
    <cellStyle name="常规 10" xfId="57"/>
    <cellStyle name="Normal_APR" xfId="58"/>
    <cellStyle name="常规 2" xfId="59"/>
    <cellStyle name="常规 3" xfId="60"/>
    <cellStyle name="常规 4" xfId="61"/>
    <cellStyle name="普通_97-917" xfId="62"/>
    <cellStyle name="千分位_97-917" xfId="63"/>
    <cellStyle name="千位[0]_1" xfId="64"/>
    <cellStyle name="千位_1" xfId="65"/>
    <cellStyle name="样式 1"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showZeros="0" tabSelected="1" zoomScale="120" zoomScaleNormal="120" workbookViewId="0">
      <selection activeCell="A14" sqref="A14"/>
    </sheetView>
  </sheetViews>
  <sheetFormatPr defaultColWidth="9" defaultRowHeight="14.25"/>
  <cols>
    <col min="1" max="1" width="25.25" style="33" customWidth="1"/>
    <col min="2" max="4" width="10.725" style="34" customWidth="1"/>
    <col min="5" max="5" width="19.2333333333333" style="33" customWidth="1"/>
    <col min="6" max="8" width="11.7666666666667" style="34" customWidth="1"/>
    <col min="9" max="16384" width="9" style="33"/>
  </cols>
  <sheetData>
    <row r="1" ht="15" customHeight="1" spans="1:1">
      <c r="A1" s="35" t="s">
        <v>0</v>
      </c>
    </row>
    <row r="2" ht="29.25" customHeight="1" spans="1:14">
      <c r="A2" s="36" t="s">
        <v>1</v>
      </c>
      <c r="B2" s="36"/>
      <c r="C2" s="36"/>
      <c r="D2" s="36"/>
      <c r="E2" s="36"/>
      <c r="F2" s="36"/>
      <c r="G2" s="36"/>
      <c r="H2" s="36"/>
      <c r="I2" s="65"/>
      <c r="J2" s="65"/>
      <c r="K2" s="65"/>
      <c r="L2" s="65"/>
      <c r="M2" s="65"/>
      <c r="N2" s="65"/>
    </row>
    <row r="3" s="32" customFormat="1" ht="12.75" customHeight="1" spans="1:8">
      <c r="A3" s="37"/>
      <c r="B3" s="38"/>
      <c r="C3" s="38"/>
      <c r="D3" s="38"/>
      <c r="E3" s="37"/>
      <c r="F3" s="39"/>
      <c r="G3" s="40"/>
      <c r="H3" s="41" t="s">
        <v>2</v>
      </c>
    </row>
    <row r="4" s="32" customFormat="1" ht="16" customHeight="1" spans="1:8">
      <c r="A4" s="42" t="s">
        <v>3</v>
      </c>
      <c r="B4" s="42" t="s">
        <v>4</v>
      </c>
      <c r="C4" s="42" t="s">
        <v>5</v>
      </c>
      <c r="D4" s="42" t="s">
        <v>6</v>
      </c>
      <c r="E4" s="42" t="s">
        <v>7</v>
      </c>
      <c r="F4" s="43" t="s">
        <v>4</v>
      </c>
      <c r="G4" s="42" t="s">
        <v>5</v>
      </c>
      <c r="H4" s="42" t="s">
        <v>6</v>
      </c>
    </row>
    <row r="5" s="32" customFormat="1" ht="16" customHeight="1" spans="1:8">
      <c r="A5" s="44" t="s">
        <v>8</v>
      </c>
      <c r="B5" s="45">
        <f>SUM(B6:B19)</f>
        <v>28650</v>
      </c>
      <c r="C5" s="46"/>
      <c r="D5" s="46">
        <f>C5+B5</f>
        <v>28650</v>
      </c>
      <c r="E5" s="47" t="s">
        <v>9</v>
      </c>
      <c r="F5" s="46">
        <v>23193</v>
      </c>
      <c r="G5" s="46"/>
      <c r="H5" s="46">
        <f t="shared" ref="H5:H33" si="0">F5+G5</f>
        <v>23193</v>
      </c>
    </row>
    <row r="6" s="32" customFormat="1" ht="16" customHeight="1" spans="1:8">
      <c r="A6" s="47" t="s">
        <v>10</v>
      </c>
      <c r="B6" s="46">
        <v>19985</v>
      </c>
      <c r="C6" s="46"/>
      <c r="D6" s="46">
        <f>C6+B6</f>
        <v>19985</v>
      </c>
      <c r="E6" s="47" t="s">
        <v>11</v>
      </c>
      <c r="F6" s="46">
        <v>147</v>
      </c>
      <c r="G6" s="46"/>
      <c r="H6" s="46">
        <f t="shared" si="0"/>
        <v>147</v>
      </c>
    </row>
    <row r="7" s="32" customFormat="1" ht="16" customHeight="1" spans="1:8">
      <c r="A7" s="47" t="s">
        <v>12</v>
      </c>
      <c r="B7" s="46">
        <v>750</v>
      </c>
      <c r="C7" s="46"/>
      <c r="D7" s="46">
        <f t="shared" ref="D7:D19" si="1">C7+B7</f>
        <v>750</v>
      </c>
      <c r="E7" s="47" t="s">
        <v>13</v>
      </c>
      <c r="F7" s="28">
        <v>8643</v>
      </c>
      <c r="G7" s="46"/>
      <c r="H7" s="46">
        <f t="shared" si="0"/>
        <v>8643</v>
      </c>
    </row>
    <row r="8" s="32" customFormat="1" ht="16" customHeight="1" spans="1:8">
      <c r="A8" s="47" t="s">
        <v>14</v>
      </c>
      <c r="B8" s="46">
        <v>750</v>
      </c>
      <c r="C8" s="28"/>
      <c r="D8" s="46">
        <f t="shared" si="1"/>
        <v>750</v>
      </c>
      <c r="E8" s="47" t="s">
        <v>15</v>
      </c>
      <c r="F8" s="28">
        <v>23917</v>
      </c>
      <c r="G8" s="46"/>
      <c r="H8" s="46">
        <f t="shared" si="0"/>
        <v>23917</v>
      </c>
    </row>
    <row r="9" s="32" customFormat="1" ht="16" customHeight="1" spans="1:8">
      <c r="A9" s="47" t="s">
        <v>16</v>
      </c>
      <c r="B9" s="46">
        <v>110</v>
      </c>
      <c r="C9" s="28"/>
      <c r="D9" s="46">
        <f t="shared" si="1"/>
        <v>110</v>
      </c>
      <c r="E9" s="47" t="s">
        <v>17</v>
      </c>
      <c r="F9" s="28">
        <v>3557</v>
      </c>
      <c r="G9" s="46"/>
      <c r="H9" s="46">
        <f t="shared" si="0"/>
        <v>3557</v>
      </c>
    </row>
    <row r="10" s="32" customFormat="1" ht="16" customHeight="1" spans="1:8">
      <c r="A10" s="47" t="s">
        <v>18</v>
      </c>
      <c r="B10" s="46">
        <v>1450</v>
      </c>
      <c r="C10" s="28"/>
      <c r="D10" s="46">
        <f t="shared" si="1"/>
        <v>1450</v>
      </c>
      <c r="E10" s="47" t="s">
        <v>19</v>
      </c>
      <c r="F10" s="28">
        <v>3290</v>
      </c>
      <c r="G10" s="46"/>
      <c r="H10" s="46">
        <f t="shared" si="0"/>
        <v>3290</v>
      </c>
    </row>
    <row r="11" s="32" customFormat="1" ht="16" customHeight="1" spans="1:8">
      <c r="A11" s="47" t="s">
        <v>20</v>
      </c>
      <c r="B11" s="46">
        <v>1200</v>
      </c>
      <c r="C11" s="28"/>
      <c r="D11" s="46">
        <f t="shared" si="1"/>
        <v>1200</v>
      </c>
      <c r="E11" s="47" t="s">
        <v>21</v>
      </c>
      <c r="F11" s="28">
        <v>43845</v>
      </c>
      <c r="G11" s="46"/>
      <c r="H11" s="46">
        <f t="shared" si="0"/>
        <v>43845</v>
      </c>
    </row>
    <row r="12" s="32" customFormat="1" ht="16" customHeight="1" spans="1:8">
      <c r="A12" s="47" t="s">
        <v>22</v>
      </c>
      <c r="B12" s="46">
        <v>600</v>
      </c>
      <c r="C12" s="46"/>
      <c r="D12" s="46">
        <f t="shared" si="1"/>
        <v>600</v>
      </c>
      <c r="E12" s="47" t="s">
        <v>23</v>
      </c>
      <c r="F12" s="28">
        <v>14317</v>
      </c>
      <c r="G12" s="46"/>
      <c r="H12" s="46">
        <f t="shared" si="0"/>
        <v>14317</v>
      </c>
    </row>
    <row r="13" s="32" customFormat="1" ht="16" customHeight="1" spans="1:8">
      <c r="A13" s="47" t="s">
        <v>24</v>
      </c>
      <c r="B13" s="46">
        <v>1300</v>
      </c>
      <c r="C13" s="46"/>
      <c r="D13" s="46">
        <f t="shared" si="1"/>
        <v>1300</v>
      </c>
      <c r="E13" s="47" t="s">
        <v>25</v>
      </c>
      <c r="F13" s="28">
        <v>5066</v>
      </c>
      <c r="G13" s="46">
        <v>1304</v>
      </c>
      <c r="H13" s="46">
        <f t="shared" si="0"/>
        <v>6370</v>
      </c>
    </row>
    <row r="14" s="32" customFormat="1" ht="16" customHeight="1" spans="1:8">
      <c r="A14" s="47" t="s">
        <v>26</v>
      </c>
      <c r="B14" s="46">
        <v>300</v>
      </c>
      <c r="C14" s="46"/>
      <c r="D14" s="46">
        <f t="shared" si="1"/>
        <v>300</v>
      </c>
      <c r="E14" s="47" t="s">
        <v>27</v>
      </c>
      <c r="F14" s="28">
        <v>17447</v>
      </c>
      <c r="G14" s="46"/>
      <c r="H14" s="46">
        <f t="shared" si="0"/>
        <v>17447</v>
      </c>
    </row>
    <row r="15" s="32" customFormat="1" ht="16" customHeight="1" spans="1:8">
      <c r="A15" s="47" t="s">
        <v>28</v>
      </c>
      <c r="B15" s="46">
        <v>630</v>
      </c>
      <c r="C15" s="46"/>
      <c r="D15" s="46">
        <f t="shared" si="1"/>
        <v>630</v>
      </c>
      <c r="E15" s="47" t="s">
        <v>29</v>
      </c>
      <c r="F15" s="28">
        <v>26448</v>
      </c>
      <c r="G15" s="46">
        <v>155</v>
      </c>
      <c r="H15" s="46">
        <f t="shared" si="0"/>
        <v>26603</v>
      </c>
    </row>
    <row r="16" s="32" customFormat="1" ht="16" customHeight="1" spans="1:8">
      <c r="A16" s="47" t="s">
        <v>30</v>
      </c>
      <c r="B16" s="46">
        <v>500</v>
      </c>
      <c r="C16" s="46"/>
      <c r="D16" s="46">
        <f t="shared" si="1"/>
        <v>500</v>
      </c>
      <c r="E16" s="47" t="s">
        <v>31</v>
      </c>
      <c r="F16" s="28">
        <v>7161</v>
      </c>
      <c r="G16" s="46"/>
      <c r="H16" s="46">
        <f t="shared" si="0"/>
        <v>7161</v>
      </c>
    </row>
    <row r="17" s="32" customFormat="1" ht="16" customHeight="1" spans="1:8">
      <c r="A17" s="47" t="s">
        <v>32</v>
      </c>
      <c r="B17" s="46">
        <v>1000</v>
      </c>
      <c r="C17" s="46"/>
      <c r="D17" s="46">
        <f t="shared" si="1"/>
        <v>1000</v>
      </c>
      <c r="E17" s="47" t="s">
        <v>33</v>
      </c>
      <c r="F17" s="28">
        <v>196</v>
      </c>
      <c r="G17" s="46"/>
      <c r="H17" s="46">
        <f t="shared" si="0"/>
        <v>196</v>
      </c>
    </row>
    <row r="18" s="32" customFormat="1" ht="16" customHeight="1" spans="1:8">
      <c r="A18" s="47" t="s">
        <v>34</v>
      </c>
      <c r="B18" s="46">
        <v>60</v>
      </c>
      <c r="C18" s="46"/>
      <c r="D18" s="46">
        <f t="shared" si="1"/>
        <v>60</v>
      </c>
      <c r="E18" s="47" t="s">
        <v>35</v>
      </c>
      <c r="F18" s="28">
        <v>151</v>
      </c>
      <c r="G18" s="46"/>
      <c r="H18" s="46">
        <f t="shared" si="0"/>
        <v>151</v>
      </c>
    </row>
    <row r="19" s="32" customFormat="1" ht="16" customHeight="1" spans="1:8">
      <c r="A19" s="47" t="s">
        <v>36</v>
      </c>
      <c r="B19" s="46">
        <v>15</v>
      </c>
      <c r="C19" s="48"/>
      <c r="D19" s="46">
        <f t="shared" si="1"/>
        <v>15</v>
      </c>
      <c r="E19" s="47" t="s">
        <v>37</v>
      </c>
      <c r="F19" s="28"/>
      <c r="G19" s="46"/>
      <c r="H19" s="46">
        <f t="shared" si="0"/>
        <v>0</v>
      </c>
    </row>
    <row r="20" s="32" customFormat="1" ht="16" customHeight="1" spans="1:8">
      <c r="A20" s="47" t="s">
        <v>38</v>
      </c>
      <c r="B20" s="46"/>
      <c r="C20" s="48"/>
      <c r="D20" s="46"/>
      <c r="E20" s="47" t="s">
        <v>39</v>
      </c>
      <c r="F20" s="28"/>
      <c r="G20" s="46"/>
      <c r="H20" s="46"/>
    </row>
    <row r="21" s="32" customFormat="1" ht="16" customHeight="1" spans="1:8">
      <c r="A21" s="44"/>
      <c r="B21" s="46"/>
      <c r="C21" s="46"/>
      <c r="D21" s="46"/>
      <c r="E21" s="47" t="s">
        <v>40</v>
      </c>
      <c r="F21" s="28">
        <v>2494</v>
      </c>
      <c r="G21" s="46"/>
      <c r="H21" s="46">
        <f t="shared" ref="H21:H28" si="2">F21+G21</f>
        <v>2494</v>
      </c>
    </row>
    <row r="22" s="32" customFormat="1" ht="16" customHeight="1" spans="1:8">
      <c r="A22" s="47" t="s">
        <v>41</v>
      </c>
      <c r="B22" s="48">
        <f>SUM(B23:B29)</f>
        <v>27510</v>
      </c>
      <c r="C22" s="48"/>
      <c r="D22" s="46">
        <f t="shared" ref="D22:D26" si="3">C22+B22</f>
        <v>27510</v>
      </c>
      <c r="E22" s="47" t="s">
        <v>42</v>
      </c>
      <c r="F22" s="46">
        <v>6210</v>
      </c>
      <c r="G22" s="46"/>
      <c r="H22" s="46">
        <f t="shared" si="2"/>
        <v>6210</v>
      </c>
    </row>
    <row r="23" s="32" customFormat="1" ht="16" customHeight="1" spans="1:8">
      <c r="A23" s="47" t="s">
        <v>43</v>
      </c>
      <c r="B23" s="48">
        <v>2120</v>
      </c>
      <c r="C23" s="48"/>
      <c r="D23" s="46">
        <f t="shared" si="3"/>
        <v>2120</v>
      </c>
      <c r="E23" s="47" t="s">
        <v>44</v>
      </c>
      <c r="F23" s="46">
        <v>278</v>
      </c>
      <c r="G23" s="46"/>
      <c r="H23" s="46">
        <f t="shared" si="2"/>
        <v>278</v>
      </c>
    </row>
    <row r="24" s="32" customFormat="1" ht="16" customHeight="1" spans="1:8">
      <c r="A24" s="47" t="s">
        <v>45</v>
      </c>
      <c r="B24" s="48">
        <v>1200</v>
      </c>
      <c r="C24" s="48"/>
      <c r="D24" s="46">
        <f t="shared" si="3"/>
        <v>1200</v>
      </c>
      <c r="E24" s="47" t="s">
        <v>46</v>
      </c>
      <c r="F24" s="46">
        <v>1973</v>
      </c>
      <c r="G24" s="46"/>
      <c r="H24" s="46">
        <f t="shared" si="2"/>
        <v>1973</v>
      </c>
    </row>
    <row r="25" s="32" customFormat="1" ht="16" customHeight="1" spans="1:8">
      <c r="A25" s="47" t="s">
        <v>47</v>
      </c>
      <c r="B25" s="48">
        <v>5000</v>
      </c>
      <c r="C25" s="48"/>
      <c r="D25" s="46">
        <f t="shared" si="3"/>
        <v>5000</v>
      </c>
      <c r="E25" s="47" t="s">
        <v>48</v>
      </c>
      <c r="F25" s="28">
        <v>1970</v>
      </c>
      <c r="G25" s="46"/>
      <c r="H25" s="46">
        <f t="shared" si="2"/>
        <v>1970</v>
      </c>
    </row>
    <row r="26" s="32" customFormat="1" ht="16" customHeight="1" spans="1:8">
      <c r="A26" s="47" t="s">
        <v>49</v>
      </c>
      <c r="B26" s="48">
        <v>16650</v>
      </c>
      <c r="C26" s="48"/>
      <c r="D26" s="46">
        <f t="shared" si="3"/>
        <v>16650</v>
      </c>
      <c r="E26" s="47" t="s">
        <v>50</v>
      </c>
      <c r="F26" s="28"/>
      <c r="G26" s="46"/>
      <c r="H26" s="46">
        <f t="shared" si="2"/>
        <v>0</v>
      </c>
    </row>
    <row r="27" s="32" customFormat="1" ht="16" customHeight="1" spans="1:8">
      <c r="A27" s="47" t="s">
        <v>51</v>
      </c>
      <c r="B27" s="48">
        <v>40</v>
      </c>
      <c r="C27" s="48"/>
      <c r="D27" s="46">
        <f t="shared" ref="D27:D35" si="4">C27+B27</f>
        <v>40</v>
      </c>
      <c r="E27" s="47" t="s">
        <v>52</v>
      </c>
      <c r="F27" s="28">
        <v>5738</v>
      </c>
      <c r="G27" s="46"/>
      <c r="H27" s="46">
        <f t="shared" si="2"/>
        <v>5738</v>
      </c>
    </row>
    <row r="28" s="32" customFormat="1" ht="16" customHeight="1" spans="1:8">
      <c r="A28" s="47" t="s">
        <v>53</v>
      </c>
      <c r="B28" s="48"/>
      <c r="C28" s="48"/>
      <c r="D28" s="46">
        <f t="shared" si="4"/>
        <v>0</v>
      </c>
      <c r="E28" s="47" t="s">
        <v>54</v>
      </c>
      <c r="F28" s="28">
        <v>20</v>
      </c>
      <c r="G28" s="46"/>
      <c r="H28" s="46">
        <f t="shared" si="2"/>
        <v>20</v>
      </c>
    </row>
    <row r="29" s="32" customFormat="1" ht="16" customHeight="1" spans="1:8">
      <c r="A29" s="47" t="s">
        <v>55</v>
      </c>
      <c r="B29" s="48">
        <v>2500</v>
      </c>
      <c r="C29" s="49"/>
      <c r="D29" s="46">
        <f t="shared" si="4"/>
        <v>2500</v>
      </c>
      <c r="E29" s="50"/>
      <c r="F29" s="46"/>
      <c r="G29" s="46"/>
      <c r="H29" s="46"/>
    </row>
    <row r="30" s="32" customFormat="1" ht="16" customHeight="1" spans="1:8">
      <c r="A30" s="51" t="s">
        <v>56</v>
      </c>
      <c r="B30" s="52">
        <f>B22+B5</f>
        <v>56160</v>
      </c>
      <c r="C30" s="49"/>
      <c r="D30" s="53">
        <f t="shared" si="4"/>
        <v>56160</v>
      </c>
      <c r="E30" s="54" t="s">
        <v>57</v>
      </c>
      <c r="F30" s="25">
        <f>SUM(F5:F29)</f>
        <v>196061</v>
      </c>
      <c r="G30" s="25">
        <f>SUM(G5:G29)</f>
        <v>1459</v>
      </c>
      <c r="H30" s="25">
        <f>F30+G30</f>
        <v>197520</v>
      </c>
    </row>
    <row r="31" s="32" customFormat="1" ht="16" customHeight="1" spans="1:8">
      <c r="A31" s="55" t="s">
        <v>58</v>
      </c>
      <c r="B31" s="28">
        <v>97119</v>
      </c>
      <c r="C31" s="56"/>
      <c r="D31" s="46">
        <f t="shared" si="4"/>
        <v>97119</v>
      </c>
      <c r="E31" s="57" t="s">
        <v>59</v>
      </c>
      <c r="F31" s="46"/>
      <c r="G31" s="46"/>
      <c r="H31" s="25"/>
    </row>
    <row r="32" s="32" customFormat="1" ht="16" customHeight="1" spans="1:8">
      <c r="A32" s="58" t="s">
        <v>60</v>
      </c>
      <c r="B32" s="56">
        <v>35726</v>
      </c>
      <c r="C32" s="56"/>
      <c r="D32" s="46">
        <f t="shared" si="4"/>
        <v>35726</v>
      </c>
      <c r="E32" s="57" t="s">
        <v>61</v>
      </c>
      <c r="F32" s="46"/>
      <c r="G32" s="46"/>
      <c r="H32" s="25"/>
    </row>
    <row r="33" ht="16" customHeight="1" spans="1:8">
      <c r="A33" s="58" t="s">
        <v>62</v>
      </c>
      <c r="B33" s="56">
        <v>713</v>
      </c>
      <c r="C33" s="56"/>
      <c r="D33" s="46">
        <f t="shared" si="4"/>
        <v>713</v>
      </c>
      <c r="E33" s="59" t="s">
        <v>63</v>
      </c>
      <c r="F33" s="46"/>
      <c r="G33" s="46"/>
      <c r="H33" s="25"/>
    </row>
    <row r="34" ht="16" customHeight="1" spans="1:8">
      <c r="A34" s="58" t="s">
        <v>64</v>
      </c>
      <c r="B34" s="56">
        <v>8015</v>
      </c>
      <c r="C34" s="56"/>
      <c r="D34" s="46">
        <f t="shared" si="4"/>
        <v>8015</v>
      </c>
      <c r="E34" s="59" t="s">
        <v>65</v>
      </c>
      <c r="F34" s="60">
        <v>16716</v>
      </c>
      <c r="G34" s="46"/>
      <c r="H34" s="25">
        <f>F34+G34</f>
        <v>16716</v>
      </c>
    </row>
    <row r="35" ht="16" customHeight="1" spans="1:8">
      <c r="A35" s="58" t="s">
        <v>66</v>
      </c>
      <c r="B35" s="60">
        <v>15044</v>
      </c>
      <c r="C35" s="60">
        <v>1459</v>
      </c>
      <c r="D35" s="46">
        <f t="shared" si="4"/>
        <v>16503</v>
      </c>
      <c r="E35" s="59" t="s">
        <v>67</v>
      </c>
      <c r="F35" s="60"/>
      <c r="G35" s="60"/>
      <c r="H35" s="25"/>
    </row>
    <row r="36" ht="16" customHeight="1" spans="1:8">
      <c r="A36" s="61" t="s">
        <v>68</v>
      </c>
      <c r="B36" s="53">
        <f>B30+B31+B32+B33+B34+B35</f>
        <v>212777</v>
      </c>
      <c r="C36" s="53">
        <f>C30+C31+C32+C33+C34+C35</f>
        <v>1459</v>
      </c>
      <c r="D36" s="53">
        <f>D30+D31+D32+D33+D34+D35</f>
        <v>214236</v>
      </c>
      <c r="E36" s="61" t="s">
        <v>69</v>
      </c>
      <c r="F36" s="53">
        <f>F30+F31+F32+F33+F34+F35</f>
        <v>212777</v>
      </c>
      <c r="G36" s="53">
        <f>G30+G31+G32+G33+G34+G35</f>
        <v>1459</v>
      </c>
      <c r="H36" s="53">
        <f>H30+H31+H32+H33+H34+H35</f>
        <v>214236</v>
      </c>
    </row>
    <row r="37" spans="2:4">
      <c r="B37" s="62"/>
      <c r="C37" s="62"/>
      <c r="D37" s="62"/>
    </row>
    <row r="38" spans="5:8">
      <c r="E38" s="63"/>
      <c r="F38" s="62"/>
      <c r="G38" s="62"/>
      <c r="H38" s="64">
        <f>D36-H36</f>
        <v>0</v>
      </c>
    </row>
  </sheetData>
  <mergeCells count="1">
    <mergeCell ref="A2:H2"/>
  </mergeCells>
  <dataValidations count="1">
    <dataValidation type="whole" operator="between" allowBlank="1" showInputMessage="1" showErrorMessage="1" error="请输入整数！"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-100000000</formula1>
      <formula2>100000000</formula2>
    </dataValidation>
  </dataValidations>
  <printOptions horizontalCentered="1"/>
  <pageMargins left="0.748031496062992" right="0.393055555555556" top="0.590277777777778" bottom="0.511805555555556" header="0.511811023622047" footer="0.511811023622047"/>
  <pageSetup paperSize="9" scale="8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zoomScale="120" zoomScaleNormal="120" workbookViewId="0">
      <selection activeCell="A2" sqref="A2:H2"/>
    </sheetView>
  </sheetViews>
  <sheetFormatPr defaultColWidth="8.75" defaultRowHeight="12.75" outlineLevelCol="7"/>
  <cols>
    <col min="1" max="1" width="28.75" style="3" customWidth="1"/>
    <col min="2" max="4" width="10.4166666666667" style="4" customWidth="1"/>
    <col min="5" max="5" width="49.25" style="3" customWidth="1"/>
    <col min="6" max="6" width="10.2083333333333" style="5" customWidth="1"/>
    <col min="7" max="7" width="10.2083333333333" style="4" customWidth="1"/>
    <col min="8" max="8" width="11.0416666666667" style="4" customWidth="1"/>
    <col min="9" max="34" width="9" style="3" customWidth="1"/>
    <col min="35" max="258" width="8.75" style="3"/>
    <col min="259" max="259" width="48.5833333333333" style="3" customWidth="1"/>
    <col min="260" max="260" width="15.25" style="3" customWidth="1"/>
    <col min="261" max="261" width="56" style="3" customWidth="1"/>
    <col min="262" max="262" width="15.25" style="3" customWidth="1"/>
    <col min="263" max="290" width="9" style="3" customWidth="1"/>
    <col min="291" max="514" width="8.75" style="3"/>
    <col min="515" max="515" width="48.5833333333333" style="3" customWidth="1"/>
    <col min="516" max="516" width="15.25" style="3" customWidth="1"/>
    <col min="517" max="517" width="56" style="3" customWidth="1"/>
    <col min="518" max="518" width="15.25" style="3" customWidth="1"/>
    <col min="519" max="546" width="9" style="3" customWidth="1"/>
    <col min="547" max="770" width="8.75" style="3"/>
    <col min="771" max="771" width="48.5833333333333" style="3" customWidth="1"/>
    <col min="772" max="772" width="15.25" style="3" customWidth="1"/>
    <col min="773" max="773" width="56" style="3" customWidth="1"/>
    <col min="774" max="774" width="15.25" style="3" customWidth="1"/>
    <col min="775" max="802" width="9" style="3" customWidth="1"/>
    <col min="803" max="1026" width="8.75" style="3"/>
    <col min="1027" max="1027" width="48.5833333333333" style="3" customWidth="1"/>
    <col min="1028" max="1028" width="15.25" style="3" customWidth="1"/>
    <col min="1029" max="1029" width="56" style="3" customWidth="1"/>
    <col min="1030" max="1030" width="15.25" style="3" customWidth="1"/>
    <col min="1031" max="1058" width="9" style="3" customWidth="1"/>
    <col min="1059" max="1282" width="8.75" style="3"/>
    <col min="1283" max="1283" width="48.5833333333333" style="3" customWidth="1"/>
    <col min="1284" max="1284" width="15.25" style="3" customWidth="1"/>
    <col min="1285" max="1285" width="56" style="3" customWidth="1"/>
    <col min="1286" max="1286" width="15.25" style="3" customWidth="1"/>
    <col min="1287" max="1314" width="9" style="3" customWidth="1"/>
    <col min="1315" max="1538" width="8.75" style="3"/>
    <col min="1539" max="1539" width="48.5833333333333" style="3" customWidth="1"/>
    <col min="1540" max="1540" width="15.25" style="3" customWidth="1"/>
    <col min="1541" max="1541" width="56" style="3" customWidth="1"/>
    <col min="1542" max="1542" width="15.25" style="3" customWidth="1"/>
    <col min="1543" max="1570" width="9" style="3" customWidth="1"/>
    <col min="1571" max="1794" width="8.75" style="3"/>
    <col min="1795" max="1795" width="48.5833333333333" style="3" customWidth="1"/>
    <col min="1796" max="1796" width="15.25" style="3" customWidth="1"/>
    <col min="1797" max="1797" width="56" style="3" customWidth="1"/>
    <col min="1798" max="1798" width="15.25" style="3" customWidth="1"/>
    <col min="1799" max="1826" width="9" style="3" customWidth="1"/>
    <col min="1827" max="2050" width="8.75" style="3"/>
    <col min="2051" max="2051" width="48.5833333333333" style="3" customWidth="1"/>
    <col min="2052" max="2052" width="15.25" style="3" customWidth="1"/>
    <col min="2053" max="2053" width="56" style="3" customWidth="1"/>
    <col min="2054" max="2054" width="15.25" style="3" customWidth="1"/>
    <col min="2055" max="2082" width="9" style="3" customWidth="1"/>
    <col min="2083" max="2306" width="8.75" style="3"/>
    <col min="2307" max="2307" width="48.5833333333333" style="3" customWidth="1"/>
    <col min="2308" max="2308" width="15.25" style="3" customWidth="1"/>
    <col min="2309" max="2309" width="56" style="3" customWidth="1"/>
    <col min="2310" max="2310" width="15.25" style="3" customWidth="1"/>
    <col min="2311" max="2338" width="9" style="3" customWidth="1"/>
    <col min="2339" max="2562" width="8.75" style="3"/>
    <col min="2563" max="2563" width="48.5833333333333" style="3" customWidth="1"/>
    <col min="2564" max="2564" width="15.25" style="3" customWidth="1"/>
    <col min="2565" max="2565" width="56" style="3" customWidth="1"/>
    <col min="2566" max="2566" width="15.25" style="3" customWidth="1"/>
    <col min="2567" max="2594" width="9" style="3" customWidth="1"/>
    <col min="2595" max="2818" width="8.75" style="3"/>
    <col min="2819" max="2819" width="48.5833333333333" style="3" customWidth="1"/>
    <col min="2820" max="2820" width="15.25" style="3" customWidth="1"/>
    <col min="2821" max="2821" width="56" style="3" customWidth="1"/>
    <col min="2822" max="2822" width="15.25" style="3" customWidth="1"/>
    <col min="2823" max="2850" width="9" style="3" customWidth="1"/>
    <col min="2851" max="3074" width="8.75" style="3"/>
    <col min="3075" max="3075" width="48.5833333333333" style="3" customWidth="1"/>
    <col min="3076" max="3076" width="15.25" style="3" customWidth="1"/>
    <col min="3077" max="3077" width="56" style="3" customWidth="1"/>
    <col min="3078" max="3078" width="15.25" style="3" customWidth="1"/>
    <col min="3079" max="3106" width="9" style="3" customWidth="1"/>
    <col min="3107" max="3330" width="8.75" style="3"/>
    <col min="3331" max="3331" width="48.5833333333333" style="3" customWidth="1"/>
    <col min="3332" max="3332" width="15.25" style="3" customWidth="1"/>
    <col min="3333" max="3333" width="56" style="3" customWidth="1"/>
    <col min="3334" max="3334" width="15.25" style="3" customWidth="1"/>
    <col min="3335" max="3362" width="9" style="3" customWidth="1"/>
    <col min="3363" max="3586" width="8.75" style="3"/>
    <col min="3587" max="3587" width="48.5833333333333" style="3" customWidth="1"/>
    <col min="3588" max="3588" width="15.25" style="3" customWidth="1"/>
    <col min="3589" max="3589" width="56" style="3" customWidth="1"/>
    <col min="3590" max="3590" width="15.25" style="3" customWidth="1"/>
    <col min="3591" max="3618" width="9" style="3" customWidth="1"/>
    <col min="3619" max="3842" width="8.75" style="3"/>
    <col min="3843" max="3843" width="48.5833333333333" style="3" customWidth="1"/>
    <col min="3844" max="3844" width="15.25" style="3" customWidth="1"/>
    <col min="3845" max="3845" width="56" style="3" customWidth="1"/>
    <col min="3846" max="3846" width="15.25" style="3" customWidth="1"/>
    <col min="3847" max="3874" width="9" style="3" customWidth="1"/>
    <col min="3875" max="4098" width="8.75" style="3"/>
    <col min="4099" max="4099" width="48.5833333333333" style="3" customWidth="1"/>
    <col min="4100" max="4100" width="15.25" style="3" customWidth="1"/>
    <col min="4101" max="4101" width="56" style="3" customWidth="1"/>
    <col min="4102" max="4102" width="15.25" style="3" customWidth="1"/>
    <col min="4103" max="4130" width="9" style="3" customWidth="1"/>
    <col min="4131" max="4354" width="8.75" style="3"/>
    <col min="4355" max="4355" width="48.5833333333333" style="3" customWidth="1"/>
    <col min="4356" max="4356" width="15.25" style="3" customWidth="1"/>
    <col min="4357" max="4357" width="56" style="3" customWidth="1"/>
    <col min="4358" max="4358" width="15.25" style="3" customWidth="1"/>
    <col min="4359" max="4386" width="9" style="3" customWidth="1"/>
    <col min="4387" max="4610" width="8.75" style="3"/>
    <col min="4611" max="4611" width="48.5833333333333" style="3" customWidth="1"/>
    <col min="4612" max="4612" width="15.25" style="3" customWidth="1"/>
    <col min="4613" max="4613" width="56" style="3" customWidth="1"/>
    <col min="4614" max="4614" width="15.25" style="3" customWidth="1"/>
    <col min="4615" max="4642" width="9" style="3" customWidth="1"/>
    <col min="4643" max="4866" width="8.75" style="3"/>
    <col min="4867" max="4867" width="48.5833333333333" style="3" customWidth="1"/>
    <col min="4868" max="4868" width="15.25" style="3" customWidth="1"/>
    <col min="4869" max="4869" width="56" style="3" customWidth="1"/>
    <col min="4870" max="4870" width="15.25" style="3" customWidth="1"/>
    <col min="4871" max="4898" width="9" style="3" customWidth="1"/>
    <col min="4899" max="5122" width="8.75" style="3"/>
    <col min="5123" max="5123" width="48.5833333333333" style="3" customWidth="1"/>
    <col min="5124" max="5124" width="15.25" style="3" customWidth="1"/>
    <col min="5125" max="5125" width="56" style="3" customWidth="1"/>
    <col min="5126" max="5126" width="15.25" style="3" customWidth="1"/>
    <col min="5127" max="5154" width="9" style="3" customWidth="1"/>
    <col min="5155" max="5378" width="8.75" style="3"/>
    <col min="5379" max="5379" width="48.5833333333333" style="3" customWidth="1"/>
    <col min="5380" max="5380" width="15.25" style="3" customWidth="1"/>
    <col min="5381" max="5381" width="56" style="3" customWidth="1"/>
    <col min="5382" max="5382" width="15.25" style="3" customWidth="1"/>
    <col min="5383" max="5410" width="9" style="3" customWidth="1"/>
    <col min="5411" max="5634" width="8.75" style="3"/>
    <col min="5635" max="5635" width="48.5833333333333" style="3" customWidth="1"/>
    <col min="5636" max="5636" width="15.25" style="3" customWidth="1"/>
    <col min="5637" max="5637" width="56" style="3" customWidth="1"/>
    <col min="5638" max="5638" width="15.25" style="3" customWidth="1"/>
    <col min="5639" max="5666" width="9" style="3" customWidth="1"/>
    <col min="5667" max="5890" width="8.75" style="3"/>
    <col min="5891" max="5891" width="48.5833333333333" style="3" customWidth="1"/>
    <col min="5892" max="5892" width="15.25" style="3" customWidth="1"/>
    <col min="5893" max="5893" width="56" style="3" customWidth="1"/>
    <col min="5894" max="5894" width="15.25" style="3" customWidth="1"/>
    <col min="5895" max="5922" width="9" style="3" customWidth="1"/>
    <col min="5923" max="6146" width="8.75" style="3"/>
    <col min="6147" max="6147" width="48.5833333333333" style="3" customWidth="1"/>
    <col min="6148" max="6148" width="15.25" style="3" customWidth="1"/>
    <col min="6149" max="6149" width="56" style="3" customWidth="1"/>
    <col min="6150" max="6150" width="15.25" style="3" customWidth="1"/>
    <col min="6151" max="6178" width="9" style="3" customWidth="1"/>
    <col min="6179" max="6402" width="8.75" style="3"/>
    <col min="6403" max="6403" width="48.5833333333333" style="3" customWidth="1"/>
    <col min="6404" max="6404" width="15.25" style="3" customWidth="1"/>
    <col min="6405" max="6405" width="56" style="3" customWidth="1"/>
    <col min="6406" max="6406" width="15.25" style="3" customWidth="1"/>
    <col min="6407" max="6434" width="9" style="3" customWidth="1"/>
    <col min="6435" max="6658" width="8.75" style="3"/>
    <col min="6659" max="6659" width="48.5833333333333" style="3" customWidth="1"/>
    <col min="6660" max="6660" width="15.25" style="3" customWidth="1"/>
    <col min="6661" max="6661" width="56" style="3" customWidth="1"/>
    <col min="6662" max="6662" width="15.25" style="3" customWidth="1"/>
    <col min="6663" max="6690" width="9" style="3" customWidth="1"/>
    <col min="6691" max="6914" width="8.75" style="3"/>
    <col min="6915" max="6915" width="48.5833333333333" style="3" customWidth="1"/>
    <col min="6916" max="6916" width="15.25" style="3" customWidth="1"/>
    <col min="6917" max="6917" width="56" style="3" customWidth="1"/>
    <col min="6918" max="6918" width="15.25" style="3" customWidth="1"/>
    <col min="6919" max="6946" width="9" style="3" customWidth="1"/>
    <col min="6947" max="7170" width="8.75" style="3"/>
    <col min="7171" max="7171" width="48.5833333333333" style="3" customWidth="1"/>
    <col min="7172" max="7172" width="15.25" style="3" customWidth="1"/>
    <col min="7173" max="7173" width="56" style="3" customWidth="1"/>
    <col min="7174" max="7174" width="15.25" style="3" customWidth="1"/>
    <col min="7175" max="7202" width="9" style="3" customWidth="1"/>
    <col min="7203" max="7426" width="8.75" style="3"/>
    <col min="7427" max="7427" width="48.5833333333333" style="3" customWidth="1"/>
    <col min="7428" max="7428" width="15.25" style="3" customWidth="1"/>
    <col min="7429" max="7429" width="56" style="3" customWidth="1"/>
    <col min="7430" max="7430" width="15.25" style="3" customWidth="1"/>
    <col min="7431" max="7458" width="9" style="3" customWidth="1"/>
    <col min="7459" max="7682" width="8.75" style="3"/>
    <col min="7683" max="7683" width="48.5833333333333" style="3" customWidth="1"/>
    <col min="7684" max="7684" width="15.25" style="3" customWidth="1"/>
    <col min="7685" max="7685" width="56" style="3" customWidth="1"/>
    <col min="7686" max="7686" width="15.25" style="3" customWidth="1"/>
    <col min="7687" max="7714" width="9" style="3" customWidth="1"/>
    <col min="7715" max="7938" width="8.75" style="3"/>
    <col min="7939" max="7939" width="48.5833333333333" style="3" customWidth="1"/>
    <col min="7940" max="7940" width="15.25" style="3" customWidth="1"/>
    <col min="7941" max="7941" width="56" style="3" customWidth="1"/>
    <col min="7942" max="7942" width="15.25" style="3" customWidth="1"/>
    <col min="7943" max="7970" width="9" style="3" customWidth="1"/>
    <col min="7971" max="8194" width="8.75" style="3"/>
    <col min="8195" max="8195" width="48.5833333333333" style="3" customWidth="1"/>
    <col min="8196" max="8196" width="15.25" style="3" customWidth="1"/>
    <col min="8197" max="8197" width="56" style="3" customWidth="1"/>
    <col min="8198" max="8198" width="15.25" style="3" customWidth="1"/>
    <col min="8199" max="8226" width="9" style="3" customWidth="1"/>
    <col min="8227" max="8450" width="8.75" style="3"/>
    <col min="8451" max="8451" width="48.5833333333333" style="3" customWidth="1"/>
    <col min="8452" max="8452" width="15.25" style="3" customWidth="1"/>
    <col min="8453" max="8453" width="56" style="3" customWidth="1"/>
    <col min="8454" max="8454" width="15.25" style="3" customWidth="1"/>
    <col min="8455" max="8482" width="9" style="3" customWidth="1"/>
    <col min="8483" max="8706" width="8.75" style="3"/>
    <col min="8707" max="8707" width="48.5833333333333" style="3" customWidth="1"/>
    <col min="8708" max="8708" width="15.25" style="3" customWidth="1"/>
    <col min="8709" max="8709" width="56" style="3" customWidth="1"/>
    <col min="8710" max="8710" width="15.25" style="3" customWidth="1"/>
    <col min="8711" max="8738" width="9" style="3" customWidth="1"/>
    <col min="8739" max="8962" width="8.75" style="3"/>
    <col min="8963" max="8963" width="48.5833333333333" style="3" customWidth="1"/>
    <col min="8964" max="8964" width="15.25" style="3" customWidth="1"/>
    <col min="8965" max="8965" width="56" style="3" customWidth="1"/>
    <col min="8966" max="8966" width="15.25" style="3" customWidth="1"/>
    <col min="8967" max="8994" width="9" style="3" customWidth="1"/>
    <col min="8995" max="9218" width="8.75" style="3"/>
    <col min="9219" max="9219" width="48.5833333333333" style="3" customWidth="1"/>
    <col min="9220" max="9220" width="15.25" style="3" customWidth="1"/>
    <col min="9221" max="9221" width="56" style="3" customWidth="1"/>
    <col min="9222" max="9222" width="15.25" style="3" customWidth="1"/>
    <col min="9223" max="9250" width="9" style="3" customWidth="1"/>
    <col min="9251" max="9474" width="8.75" style="3"/>
    <col min="9475" max="9475" width="48.5833333333333" style="3" customWidth="1"/>
    <col min="9476" max="9476" width="15.25" style="3" customWidth="1"/>
    <col min="9477" max="9477" width="56" style="3" customWidth="1"/>
    <col min="9478" max="9478" width="15.25" style="3" customWidth="1"/>
    <col min="9479" max="9506" width="9" style="3" customWidth="1"/>
    <col min="9507" max="9730" width="8.75" style="3"/>
    <col min="9731" max="9731" width="48.5833333333333" style="3" customWidth="1"/>
    <col min="9732" max="9732" width="15.25" style="3" customWidth="1"/>
    <col min="9733" max="9733" width="56" style="3" customWidth="1"/>
    <col min="9734" max="9734" width="15.25" style="3" customWidth="1"/>
    <col min="9735" max="9762" width="9" style="3" customWidth="1"/>
    <col min="9763" max="9986" width="8.75" style="3"/>
    <col min="9987" max="9987" width="48.5833333333333" style="3" customWidth="1"/>
    <col min="9988" max="9988" width="15.25" style="3" customWidth="1"/>
    <col min="9989" max="9989" width="56" style="3" customWidth="1"/>
    <col min="9990" max="9990" width="15.25" style="3" customWidth="1"/>
    <col min="9991" max="10018" width="9" style="3" customWidth="1"/>
    <col min="10019" max="10242" width="8.75" style="3"/>
    <col min="10243" max="10243" width="48.5833333333333" style="3" customWidth="1"/>
    <col min="10244" max="10244" width="15.25" style="3" customWidth="1"/>
    <col min="10245" max="10245" width="56" style="3" customWidth="1"/>
    <col min="10246" max="10246" width="15.25" style="3" customWidth="1"/>
    <col min="10247" max="10274" width="9" style="3" customWidth="1"/>
    <col min="10275" max="10498" width="8.75" style="3"/>
    <col min="10499" max="10499" width="48.5833333333333" style="3" customWidth="1"/>
    <col min="10500" max="10500" width="15.25" style="3" customWidth="1"/>
    <col min="10501" max="10501" width="56" style="3" customWidth="1"/>
    <col min="10502" max="10502" width="15.25" style="3" customWidth="1"/>
    <col min="10503" max="10530" width="9" style="3" customWidth="1"/>
    <col min="10531" max="10754" width="8.75" style="3"/>
    <col min="10755" max="10755" width="48.5833333333333" style="3" customWidth="1"/>
    <col min="10756" max="10756" width="15.25" style="3" customWidth="1"/>
    <col min="10757" max="10757" width="56" style="3" customWidth="1"/>
    <col min="10758" max="10758" width="15.25" style="3" customWidth="1"/>
    <col min="10759" max="10786" width="9" style="3" customWidth="1"/>
    <col min="10787" max="11010" width="8.75" style="3"/>
    <col min="11011" max="11011" width="48.5833333333333" style="3" customWidth="1"/>
    <col min="11012" max="11012" width="15.25" style="3" customWidth="1"/>
    <col min="11013" max="11013" width="56" style="3" customWidth="1"/>
    <col min="11014" max="11014" width="15.25" style="3" customWidth="1"/>
    <col min="11015" max="11042" width="9" style="3" customWidth="1"/>
    <col min="11043" max="11266" width="8.75" style="3"/>
    <col min="11267" max="11267" width="48.5833333333333" style="3" customWidth="1"/>
    <col min="11268" max="11268" width="15.25" style="3" customWidth="1"/>
    <col min="11269" max="11269" width="56" style="3" customWidth="1"/>
    <col min="11270" max="11270" width="15.25" style="3" customWidth="1"/>
    <col min="11271" max="11298" width="9" style="3" customWidth="1"/>
    <col min="11299" max="11522" width="8.75" style="3"/>
    <col min="11523" max="11523" width="48.5833333333333" style="3" customWidth="1"/>
    <col min="11524" max="11524" width="15.25" style="3" customWidth="1"/>
    <col min="11525" max="11525" width="56" style="3" customWidth="1"/>
    <col min="11526" max="11526" width="15.25" style="3" customWidth="1"/>
    <col min="11527" max="11554" width="9" style="3" customWidth="1"/>
    <col min="11555" max="11778" width="8.75" style="3"/>
    <col min="11779" max="11779" width="48.5833333333333" style="3" customWidth="1"/>
    <col min="11780" max="11780" width="15.25" style="3" customWidth="1"/>
    <col min="11781" max="11781" width="56" style="3" customWidth="1"/>
    <col min="11782" max="11782" width="15.25" style="3" customWidth="1"/>
    <col min="11783" max="11810" width="9" style="3" customWidth="1"/>
    <col min="11811" max="12034" width="8.75" style="3"/>
    <col min="12035" max="12035" width="48.5833333333333" style="3" customWidth="1"/>
    <col min="12036" max="12036" width="15.25" style="3" customWidth="1"/>
    <col min="12037" max="12037" width="56" style="3" customWidth="1"/>
    <col min="12038" max="12038" width="15.25" style="3" customWidth="1"/>
    <col min="12039" max="12066" width="9" style="3" customWidth="1"/>
    <col min="12067" max="12290" width="8.75" style="3"/>
    <col min="12291" max="12291" width="48.5833333333333" style="3" customWidth="1"/>
    <col min="12292" max="12292" width="15.25" style="3" customWidth="1"/>
    <col min="12293" max="12293" width="56" style="3" customWidth="1"/>
    <col min="12294" max="12294" width="15.25" style="3" customWidth="1"/>
    <col min="12295" max="12322" width="9" style="3" customWidth="1"/>
    <col min="12323" max="12546" width="8.75" style="3"/>
    <col min="12547" max="12547" width="48.5833333333333" style="3" customWidth="1"/>
    <col min="12548" max="12548" width="15.25" style="3" customWidth="1"/>
    <col min="12549" max="12549" width="56" style="3" customWidth="1"/>
    <col min="12550" max="12550" width="15.25" style="3" customWidth="1"/>
    <col min="12551" max="12578" width="9" style="3" customWidth="1"/>
    <col min="12579" max="12802" width="8.75" style="3"/>
    <col min="12803" max="12803" width="48.5833333333333" style="3" customWidth="1"/>
    <col min="12804" max="12804" width="15.25" style="3" customWidth="1"/>
    <col min="12805" max="12805" width="56" style="3" customWidth="1"/>
    <col min="12806" max="12806" width="15.25" style="3" customWidth="1"/>
    <col min="12807" max="12834" width="9" style="3" customWidth="1"/>
    <col min="12835" max="13058" width="8.75" style="3"/>
    <col min="13059" max="13059" width="48.5833333333333" style="3" customWidth="1"/>
    <col min="13060" max="13060" width="15.25" style="3" customWidth="1"/>
    <col min="13061" max="13061" width="56" style="3" customWidth="1"/>
    <col min="13062" max="13062" width="15.25" style="3" customWidth="1"/>
    <col min="13063" max="13090" width="9" style="3" customWidth="1"/>
    <col min="13091" max="13314" width="8.75" style="3"/>
    <col min="13315" max="13315" width="48.5833333333333" style="3" customWidth="1"/>
    <col min="13316" max="13316" width="15.25" style="3" customWidth="1"/>
    <col min="13317" max="13317" width="56" style="3" customWidth="1"/>
    <col min="13318" max="13318" width="15.25" style="3" customWidth="1"/>
    <col min="13319" max="13346" width="9" style="3" customWidth="1"/>
    <col min="13347" max="13570" width="8.75" style="3"/>
    <col min="13571" max="13571" width="48.5833333333333" style="3" customWidth="1"/>
    <col min="13572" max="13572" width="15.25" style="3" customWidth="1"/>
    <col min="13573" max="13573" width="56" style="3" customWidth="1"/>
    <col min="13574" max="13574" width="15.25" style="3" customWidth="1"/>
    <col min="13575" max="13602" width="9" style="3" customWidth="1"/>
    <col min="13603" max="13826" width="8.75" style="3"/>
    <col min="13827" max="13827" width="48.5833333333333" style="3" customWidth="1"/>
    <col min="13828" max="13828" width="15.25" style="3" customWidth="1"/>
    <col min="13829" max="13829" width="56" style="3" customWidth="1"/>
    <col min="13830" max="13830" width="15.25" style="3" customWidth="1"/>
    <col min="13831" max="13858" width="9" style="3" customWidth="1"/>
    <col min="13859" max="14082" width="8.75" style="3"/>
    <col min="14083" max="14083" width="48.5833333333333" style="3" customWidth="1"/>
    <col min="14084" max="14084" width="15.25" style="3" customWidth="1"/>
    <col min="14085" max="14085" width="56" style="3" customWidth="1"/>
    <col min="14086" max="14086" width="15.25" style="3" customWidth="1"/>
    <col min="14087" max="14114" width="9" style="3" customWidth="1"/>
    <col min="14115" max="14338" width="8.75" style="3"/>
    <col min="14339" max="14339" width="48.5833333333333" style="3" customWidth="1"/>
    <col min="14340" max="14340" width="15.25" style="3" customWidth="1"/>
    <col min="14341" max="14341" width="56" style="3" customWidth="1"/>
    <col min="14342" max="14342" width="15.25" style="3" customWidth="1"/>
    <col min="14343" max="14370" width="9" style="3" customWidth="1"/>
    <col min="14371" max="14594" width="8.75" style="3"/>
    <col min="14595" max="14595" width="48.5833333333333" style="3" customWidth="1"/>
    <col min="14596" max="14596" width="15.25" style="3" customWidth="1"/>
    <col min="14597" max="14597" width="56" style="3" customWidth="1"/>
    <col min="14598" max="14598" width="15.25" style="3" customWidth="1"/>
    <col min="14599" max="14626" width="9" style="3" customWidth="1"/>
    <col min="14627" max="14850" width="8.75" style="3"/>
    <col min="14851" max="14851" width="48.5833333333333" style="3" customWidth="1"/>
    <col min="14852" max="14852" width="15.25" style="3" customWidth="1"/>
    <col min="14853" max="14853" width="56" style="3" customWidth="1"/>
    <col min="14854" max="14854" width="15.25" style="3" customWidth="1"/>
    <col min="14855" max="14882" width="9" style="3" customWidth="1"/>
    <col min="14883" max="15106" width="8.75" style="3"/>
    <col min="15107" max="15107" width="48.5833333333333" style="3" customWidth="1"/>
    <col min="15108" max="15108" width="15.25" style="3" customWidth="1"/>
    <col min="15109" max="15109" width="56" style="3" customWidth="1"/>
    <col min="15110" max="15110" width="15.25" style="3" customWidth="1"/>
    <col min="15111" max="15138" width="9" style="3" customWidth="1"/>
    <col min="15139" max="15362" width="8.75" style="3"/>
    <col min="15363" max="15363" width="48.5833333333333" style="3" customWidth="1"/>
    <col min="15364" max="15364" width="15.25" style="3" customWidth="1"/>
    <col min="15365" max="15365" width="56" style="3" customWidth="1"/>
    <col min="15366" max="15366" width="15.25" style="3" customWidth="1"/>
    <col min="15367" max="15394" width="9" style="3" customWidth="1"/>
    <col min="15395" max="15618" width="8.75" style="3"/>
    <col min="15619" max="15619" width="48.5833333333333" style="3" customWidth="1"/>
    <col min="15620" max="15620" width="15.25" style="3" customWidth="1"/>
    <col min="15621" max="15621" width="56" style="3" customWidth="1"/>
    <col min="15622" max="15622" width="15.25" style="3" customWidth="1"/>
    <col min="15623" max="15650" width="9" style="3" customWidth="1"/>
    <col min="15651" max="15874" width="8.75" style="3"/>
    <col min="15875" max="15875" width="48.5833333333333" style="3" customWidth="1"/>
    <col min="15876" max="15876" width="15.25" style="3" customWidth="1"/>
    <col min="15877" max="15877" width="56" style="3" customWidth="1"/>
    <col min="15878" max="15878" width="15.25" style="3" customWidth="1"/>
    <col min="15879" max="15906" width="9" style="3" customWidth="1"/>
    <col min="15907" max="16130" width="8.75" style="3"/>
    <col min="16131" max="16131" width="48.5833333333333" style="3" customWidth="1"/>
    <col min="16132" max="16132" width="15.25" style="3" customWidth="1"/>
    <col min="16133" max="16133" width="56" style="3" customWidth="1"/>
    <col min="16134" max="16134" width="15.25" style="3" customWidth="1"/>
    <col min="16135" max="16162" width="9" style="3" customWidth="1"/>
    <col min="16163" max="16384" width="8.75" style="3"/>
  </cols>
  <sheetData>
    <row r="1" spans="1:1">
      <c r="A1" s="6" t="s">
        <v>70</v>
      </c>
    </row>
    <row r="2" ht="35.25" customHeight="1" spans="1:8">
      <c r="A2" s="7" t="s">
        <v>71</v>
      </c>
      <c r="B2" s="7"/>
      <c r="C2" s="7"/>
      <c r="D2" s="7"/>
      <c r="E2" s="7"/>
      <c r="F2" s="7"/>
      <c r="G2" s="7"/>
      <c r="H2" s="7"/>
    </row>
    <row r="3" ht="20.25" customHeight="1" spans="1:8">
      <c r="A3" s="8"/>
      <c r="F3" s="9"/>
      <c r="H3" s="10" t="s">
        <v>72</v>
      </c>
    </row>
    <row r="4" s="1" customFormat="1" ht="16" customHeight="1" spans="1:8">
      <c r="A4" s="11" t="s">
        <v>73</v>
      </c>
      <c r="B4" s="11" t="s">
        <v>4</v>
      </c>
      <c r="C4" s="11" t="s">
        <v>5</v>
      </c>
      <c r="D4" s="11" t="s">
        <v>6</v>
      </c>
      <c r="E4" s="11" t="s">
        <v>74</v>
      </c>
      <c r="F4" s="12" t="s">
        <v>4</v>
      </c>
      <c r="G4" s="11" t="s">
        <v>5</v>
      </c>
      <c r="H4" s="11" t="s">
        <v>6</v>
      </c>
    </row>
    <row r="5" s="2" customFormat="1" ht="16" customHeight="1" spans="1:8">
      <c r="A5" s="13" t="s">
        <v>75</v>
      </c>
      <c r="B5" s="14">
        <v>22000</v>
      </c>
      <c r="C5" s="14"/>
      <c r="D5" s="14">
        <f t="shared" ref="D5" si="0">B5+C5</f>
        <v>22000</v>
      </c>
      <c r="E5" s="15" t="s">
        <v>76</v>
      </c>
      <c r="F5" s="16">
        <f>F6+F7</f>
        <v>30</v>
      </c>
      <c r="G5" s="16"/>
      <c r="H5" s="16">
        <f t="shared" ref="H5:H11" si="1">F5+G5</f>
        <v>30</v>
      </c>
    </row>
    <row r="6" s="2" customFormat="1" ht="16" customHeight="1" spans="1:8">
      <c r="A6" s="17" t="s">
        <v>77</v>
      </c>
      <c r="B6" s="14"/>
      <c r="C6" s="14"/>
      <c r="D6" s="14"/>
      <c r="E6" s="18" t="s">
        <v>78</v>
      </c>
      <c r="F6" s="19"/>
      <c r="G6" s="19"/>
      <c r="H6" s="19">
        <f t="shared" si="1"/>
        <v>0</v>
      </c>
    </row>
    <row r="7" s="2" customFormat="1" ht="16" customHeight="1" spans="1:8">
      <c r="A7" s="13" t="s">
        <v>79</v>
      </c>
      <c r="B7" s="14"/>
      <c r="C7" s="14"/>
      <c r="D7" s="14"/>
      <c r="E7" s="18" t="s">
        <v>80</v>
      </c>
      <c r="F7" s="14">
        <v>30</v>
      </c>
      <c r="G7" s="19"/>
      <c r="H7" s="19">
        <f t="shared" si="1"/>
        <v>30</v>
      </c>
    </row>
    <row r="8" s="2" customFormat="1" ht="16" customHeight="1" spans="1:8">
      <c r="A8" s="13" t="s">
        <v>81</v>
      </c>
      <c r="B8" s="14">
        <v>800</v>
      </c>
      <c r="C8" s="14"/>
      <c r="D8" s="14">
        <f t="shared" ref="D8:D11" si="2">B8+C8</f>
        <v>800</v>
      </c>
      <c r="E8" s="20" t="s">
        <v>82</v>
      </c>
      <c r="F8" s="21">
        <f>F9</f>
        <v>0</v>
      </c>
      <c r="G8" s="16"/>
      <c r="H8" s="21">
        <f>H9</f>
        <v>0</v>
      </c>
    </row>
    <row r="9" s="2" customFormat="1" ht="16" customHeight="1" spans="1:8">
      <c r="A9" s="13" t="s">
        <v>83</v>
      </c>
      <c r="B9" s="14">
        <v>400</v>
      </c>
      <c r="C9" s="14"/>
      <c r="D9" s="14">
        <f t="shared" si="2"/>
        <v>400</v>
      </c>
      <c r="E9" s="22" t="s">
        <v>84</v>
      </c>
      <c r="F9" s="14"/>
      <c r="G9" s="19"/>
      <c r="H9" s="19">
        <f t="shared" si="1"/>
        <v>0</v>
      </c>
    </row>
    <row r="10" s="2" customFormat="1" ht="16" customHeight="1" spans="1:8">
      <c r="A10" s="13" t="s">
        <v>85</v>
      </c>
      <c r="B10" s="14">
        <v>13000</v>
      </c>
      <c r="C10" s="14"/>
      <c r="D10" s="14">
        <f t="shared" si="2"/>
        <v>13000</v>
      </c>
      <c r="E10" s="20" t="s">
        <v>86</v>
      </c>
      <c r="F10" s="16">
        <f>SUM(F11:F18)</f>
        <v>24937</v>
      </c>
      <c r="G10" s="16"/>
      <c r="H10" s="16">
        <f>SUM(H11:H18)</f>
        <v>24937</v>
      </c>
    </row>
    <row r="11" s="2" customFormat="1" ht="16" customHeight="1" spans="1:8">
      <c r="A11" s="13" t="s">
        <v>87</v>
      </c>
      <c r="B11" s="14">
        <v>7500</v>
      </c>
      <c r="C11" s="14"/>
      <c r="D11" s="14">
        <f t="shared" si="2"/>
        <v>7500</v>
      </c>
      <c r="E11" s="22" t="s">
        <v>88</v>
      </c>
      <c r="F11" s="14">
        <v>23835</v>
      </c>
      <c r="G11" s="19"/>
      <c r="H11" s="19">
        <f t="shared" si="1"/>
        <v>23835</v>
      </c>
    </row>
    <row r="12" s="2" customFormat="1" ht="16" customHeight="1" spans="1:8">
      <c r="A12" s="23" t="s">
        <v>89</v>
      </c>
      <c r="B12" s="21">
        <f>SUM(B5:B11)</f>
        <v>43700</v>
      </c>
      <c r="C12" s="21">
        <f>SUM(C5:C11)</f>
        <v>0</v>
      </c>
      <c r="D12" s="21">
        <f>SUM(D5:D11)</f>
        <v>43700</v>
      </c>
      <c r="E12" s="22" t="s">
        <v>90</v>
      </c>
      <c r="F12" s="14"/>
      <c r="G12" s="19"/>
      <c r="H12" s="19"/>
    </row>
    <row r="13" s="2" customFormat="1" ht="16" customHeight="1" spans="1:8">
      <c r="A13" s="17"/>
      <c r="B13" s="14"/>
      <c r="C13" s="14"/>
      <c r="D13" s="14"/>
      <c r="E13" s="22" t="s">
        <v>91</v>
      </c>
      <c r="F13" s="14"/>
      <c r="G13" s="19"/>
      <c r="H13" s="19">
        <f t="shared" ref="H13:H15" si="3">F13+G13</f>
        <v>0</v>
      </c>
    </row>
    <row r="14" s="2" customFormat="1" ht="16" customHeight="1" spans="1:8">
      <c r="A14" s="18"/>
      <c r="B14" s="19"/>
      <c r="C14" s="19"/>
      <c r="D14" s="19"/>
      <c r="E14" s="22" t="s">
        <v>92</v>
      </c>
      <c r="F14" s="14">
        <v>695</v>
      </c>
      <c r="G14" s="19"/>
      <c r="H14" s="19">
        <f t="shared" si="3"/>
        <v>695</v>
      </c>
    </row>
    <row r="15" s="2" customFormat="1" ht="16" customHeight="1" spans="1:8">
      <c r="A15" s="18"/>
      <c r="B15" s="14"/>
      <c r="C15" s="14"/>
      <c r="D15" s="14"/>
      <c r="E15" s="22" t="s">
        <v>93</v>
      </c>
      <c r="F15" s="14">
        <v>400</v>
      </c>
      <c r="G15" s="19"/>
      <c r="H15" s="19">
        <f t="shared" si="3"/>
        <v>400</v>
      </c>
    </row>
    <row r="16" s="2" customFormat="1" ht="16" customHeight="1" spans="1:8">
      <c r="A16" s="18"/>
      <c r="B16" s="14"/>
      <c r="C16" s="14"/>
      <c r="D16" s="14"/>
      <c r="E16" s="22" t="s">
        <v>94</v>
      </c>
      <c r="F16" s="14"/>
      <c r="G16" s="19"/>
      <c r="H16" s="19"/>
    </row>
    <row r="17" s="2" customFormat="1" ht="16" customHeight="1" spans="1:8">
      <c r="A17" s="18"/>
      <c r="B17" s="14"/>
      <c r="C17" s="14"/>
      <c r="D17" s="14"/>
      <c r="E17" s="22" t="s">
        <v>95</v>
      </c>
      <c r="F17" s="19"/>
      <c r="G17" s="14"/>
      <c r="H17" s="19">
        <f>F17+G17</f>
        <v>0</v>
      </c>
    </row>
    <row r="18" s="2" customFormat="1" ht="16" customHeight="1" spans="1:8">
      <c r="A18" s="18"/>
      <c r="B18" s="14"/>
      <c r="C18" s="14"/>
      <c r="D18" s="14"/>
      <c r="E18" s="22" t="s">
        <v>96</v>
      </c>
      <c r="F18" s="19">
        <v>7</v>
      </c>
      <c r="G18" s="14"/>
      <c r="H18" s="19">
        <f>F18+G18</f>
        <v>7</v>
      </c>
    </row>
    <row r="19" s="2" customFormat="1" ht="16" customHeight="1" spans="1:8">
      <c r="A19" s="24"/>
      <c r="B19" s="14"/>
      <c r="C19" s="14"/>
      <c r="D19" s="14"/>
      <c r="E19" s="20" t="s">
        <v>97</v>
      </c>
      <c r="F19" s="21">
        <f>F20</f>
        <v>194</v>
      </c>
      <c r="G19" s="16"/>
      <c r="H19" s="16">
        <f t="shared" ref="H19:H26" si="4">F19+G19</f>
        <v>194</v>
      </c>
    </row>
    <row r="20" s="2" customFormat="1" ht="16" customHeight="1" spans="1:8">
      <c r="A20" s="18"/>
      <c r="B20" s="14"/>
      <c r="C20" s="14"/>
      <c r="D20" s="14"/>
      <c r="E20" s="22" t="s">
        <v>98</v>
      </c>
      <c r="F20" s="14">
        <v>194</v>
      </c>
      <c r="G20" s="19"/>
      <c r="H20" s="19">
        <f t="shared" si="4"/>
        <v>194</v>
      </c>
    </row>
    <row r="21" s="2" customFormat="1" ht="16" customHeight="1" spans="1:8">
      <c r="A21" s="23"/>
      <c r="B21" s="21"/>
      <c r="C21" s="21"/>
      <c r="D21" s="21"/>
      <c r="E21" s="20" t="s">
        <v>99</v>
      </c>
      <c r="F21" s="21">
        <f>F22+F23</f>
        <v>15068</v>
      </c>
      <c r="G21" s="21">
        <f>G22+G23</f>
        <v>15700</v>
      </c>
      <c r="H21" s="16">
        <f t="shared" si="4"/>
        <v>30768</v>
      </c>
    </row>
    <row r="22" s="2" customFormat="1" ht="16" customHeight="1" spans="1:8">
      <c r="A22" s="23"/>
      <c r="B22" s="21"/>
      <c r="C22" s="21"/>
      <c r="D22" s="25"/>
      <c r="E22" s="22" t="s">
        <v>100</v>
      </c>
      <c r="F22" s="14">
        <v>13000</v>
      </c>
      <c r="G22" s="19">
        <v>15700</v>
      </c>
      <c r="H22" s="19">
        <f t="shared" si="4"/>
        <v>28700</v>
      </c>
    </row>
    <row r="23" s="2" customFormat="1" ht="16" customHeight="1" spans="1:8">
      <c r="A23" s="26"/>
      <c r="B23" s="25"/>
      <c r="C23" s="25"/>
      <c r="D23" s="25"/>
      <c r="E23" s="22" t="s">
        <v>101</v>
      </c>
      <c r="F23" s="14">
        <v>2068</v>
      </c>
      <c r="G23" s="19"/>
      <c r="H23" s="19">
        <f t="shared" si="4"/>
        <v>2068</v>
      </c>
    </row>
    <row r="24" s="2" customFormat="1" ht="16" customHeight="1" spans="1:8">
      <c r="A24" s="26"/>
      <c r="B24" s="25"/>
      <c r="C24" s="25"/>
      <c r="D24" s="25"/>
      <c r="E24" s="20" t="s">
        <v>102</v>
      </c>
      <c r="F24" s="21">
        <v>7920</v>
      </c>
      <c r="G24" s="16"/>
      <c r="H24" s="16">
        <f t="shared" si="4"/>
        <v>7920</v>
      </c>
    </row>
    <row r="25" s="2" customFormat="1" ht="16" customHeight="1" spans="1:8">
      <c r="A25" s="26" t="s">
        <v>103</v>
      </c>
      <c r="B25" s="25">
        <f>B26+B30+B29</f>
        <v>14914</v>
      </c>
      <c r="C25" s="25">
        <f>C26+C30+C29</f>
        <v>15700</v>
      </c>
      <c r="D25" s="25">
        <f>D26+D30+D29</f>
        <v>30614</v>
      </c>
      <c r="E25" s="26" t="s">
        <v>104</v>
      </c>
      <c r="F25" s="21">
        <v>35</v>
      </c>
      <c r="G25" s="16"/>
      <c r="H25" s="16">
        <f t="shared" si="4"/>
        <v>35</v>
      </c>
    </row>
    <row r="26" s="2" customFormat="1" ht="16" customHeight="1" spans="1:8">
      <c r="A26" s="27" t="s">
        <v>105</v>
      </c>
      <c r="B26" s="28">
        <f>B27+B28</f>
        <v>1811</v>
      </c>
      <c r="C26" s="28"/>
      <c r="D26" s="28">
        <f>D27+D28</f>
        <v>1811</v>
      </c>
      <c r="E26" s="26" t="s">
        <v>106</v>
      </c>
      <c r="F26" s="21"/>
      <c r="G26" s="16"/>
      <c r="H26" s="16">
        <f t="shared" si="4"/>
        <v>0</v>
      </c>
    </row>
    <row r="27" s="2" customFormat="1" ht="16" customHeight="1" spans="1:8">
      <c r="A27" s="27" t="s">
        <v>107</v>
      </c>
      <c r="B27" s="28">
        <v>1811</v>
      </c>
      <c r="C27" s="28"/>
      <c r="D27" s="28">
        <f>B27+C27</f>
        <v>1811</v>
      </c>
      <c r="E27" s="23" t="s">
        <v>108</v>
      </c>
      <c r="F27" s="21">
        <f t="shared" ref="F27:H27" si="5">F5+F8+F10+F19+F21+F24+F25+F26</f>
        <v>48184</v>
      </c>
      <c r="G27" s="21">
        <f t="shared" si="5"/>
        <v>15700</v>
      </c>
      <c r="H27" s="21">
        <f t="shared" si="5"/>
        <v>63884</v>
      </c>
    </row>
    <row r="28" s="2" customFormat="1" ht="16" customHeight="1" spans="1:8">
      <c r="A28" s="27" t="s">
        <v>109</v>
      </c>
      <c r="B28" s="28"/>
      <c r="C28" s="28"/>
      <c r="D28" s="28"/>
      <c r="E28" s="27" t="s">
        <v>110</v>
      </c>
      <c r="F28" s="14">
        <v>8869</v>
      </c>
      <c r="G28" s="19"/>
      <c r="H28" s="19">
        <f t="shared" ref="H28:H30" si="6">F28+G28</f>
        <v>8869</v>
      </c>
    </row>
    <row r="29" s="2" customFormat="1" ht="16" customHeight="1" spans="1:8">
      <c r="A29" s="27" t="s">
        <v>111</v>
      </c>
      <c r="B29" s="28">
        <v>5121</v>
      </c>
      <c r="C29" s="28"/>
      <c r="D29" s="28">
        <f t="shared" ref="D27:D30" si="7">B29+C29</f>
        <v>5121</v>
      </c>
      <c r="E29" s="27" t="s">
        <v>112</v>
      </c>
      <c r="F29" s="14">
        <v>1561</v>
      </c>
      <c r="G29" s="19"/>
      <c r="H29" s="19">
        <f t="shared" si="6"/>
        <v>1561</v>
      </c>
    </row>
    <row r="30" s="2" customFormat="1" ht="16" customHeight="1" spans="1:8">
      <c r="A30" s="27" t="s">
        <v>113</v>
      </c>
      <c r="B30" s="28">
        <v>7982</v>
      </c>
      <c r="C30" s="28">
        <v>15700</v>
      </c>
      <c r="D30" s="28">
        <f t="shared" si="7"/>
        <v>23682</v>
      </c>
      <c r="E30" s="27" t="s">
        <v>114</v>
      </c>
      <c r="F30" s="14"/>
      <c r="G30" s="19"/>
      <c r="H30" s="19">
        <f t="shared" si="6"/>
        <v>0</v>
      </c>
    </row>
    <row r="31" s="2" customFormat="1" ht="16" customHeight="1" spans="1:8">
      <c r="A31" s="23" t="s">
        <v>115</v>
      </c>
      <c r="B31" s="21">
        <f>SUM(B12,B25)</f>
        <v>58614</v>
      </c>
      <c r="C31" s="21">
        <f>SUM(C12,C25)</f>
        <v>15700</v>
      </c>
      <c r="D31" s="21">
        <f>SUM(D12,D25)</f>
        <v>74314</v>
      </c>
      <c r="E31" s="23" t="s">
        <v>116</v>
      </c>
      <c r="F31" s="21">
        <f t="shared" ref="F31:H31" si="8">SUM(F27:F30)</f>
        <v>58614</v>
      </c>
      <c r="G31" s="21">
        <f t="shared" si="8"/>
        <v>15700</v>
      </c>
      <c r="H31" s="21">
        <f t="shared" si="8"/>
        <v>74314</v>
      </c>
    </row>
    <row r="32" ht="27" customHeight="1" spans="1:6">
      <c r="A32" s="29"/>
      <c r="B32" s="30"/>
      <c r="C32" s="30"/>
      <c r="D32" s="30"/>
      <c r="E32" s="31"/>
      <c r="F32" s="30"/>
    </row>
    <row r="33" ht="28.15" customHeight="1"/>
  </sheetData>
  <mergeCells count="2">
    <mergeCell ref="A2:H2"/>
    <mergeCell ref="A32:F32"/>
  </mergeCells>
  <printOptions horizontalCentered="1"/>
  <pageMargins left="0.748031496062992" right="0.748031496062992" top="0.433070866141732" bottom="0.708661417322835" header="0.275590551181102" footer="0.354330708661417"/>
  <pageSetup paperSize="9" scale="86" orientation="landscape"/>
  <headerFooter alignWithMargins="0"/>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祁门县2025年一般公共预算调整方案（附表1）</vt:lpstr>
      <vt:lpstr>2025年政府基金预算调整（附表2）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婧昕</cp:lastModifiedBy>
  <dcterms:created xsi:type="dcterms:W3CDTF">2018-08-03T01:59:00Z</dcterms:created>
  <cp:lastPrinted>2018-08-13T00:37:00Z</cp:lastPrinted>
  <dcterms:modified xsi:type="dcterms:W3CDTF">2025-07-02T02:49:24Z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7296BBC5EC3640F8A90D7C811055CD0C_13</vt:lpwstr>
  </property>
  <property fmtid="{D5CDD505-2E9C-101B-9397-08002B2CF9AE}" pid="3" name="KSOProductBuildVer">
    <vt:lpwstr>2052-12.1.0.21541</vt:lpwstr>
  </property>
  <property fmtid="{D5CDD505-2E9C-101B-9397-08002B2CF9AE}" pid="4" name="KSOReadingLayout">
    <vt:bool>true</vt:bool>
  </property>
</Properties>
</file>